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4030"/>
  <workbookPr autoCompressPictures="0"/>
  <bookViews>
    <workbookView xWindow="0" yWindow="0" windowWidth="25600" windowHeight="14580"/>
  </bookViews>
  <sheets>
    <sheet name="Sheet1" sheetId="1" r:id="rId1"/>
  </sheets>
  <definedNames>
    <definedName name="_xlnm.Print_Area" localSheetId="0">Sheet1!$A$1:$M$48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1" l="1"/>
  <c r="D23" i="1"/>
  <c r="B32" i="1"/>
  <c r="F14" i="1"/>
  <c r="D22" i="1"/>
</calcChain>
</file>

<file path=xl/sharedStrings.xml><?xml version="1.0" encoding="utf-8"?>
<sst xmlns="http://schemas.openxmlformats.org/spreadsheetml/2006/main" count="48" uniqueCount="43">
  <si>
    <t>Baby's Weight (lbs)</t>
  </si>
  <si>
    <t>Baby's Age (mo)</t>
  </si>
  <si>
    <t>&lt;3 Months</t>
  </si>
  <si>
    <t>3-6 Months</t>
  </si>
  <si>
    <t>7 Mo- 2 Yrs</t>
  </si>
  <si>
    <t>&gt;5 Years</t>
  </si>
  <si>
    <t>&gt;2 Years</t>
  </si>
  <si>
    <t>Omeprazole Home Compounding Calculation</t>
  </si>
  <si>
    <t>Lower</t>
  </si>
  <si>
    <t>Instructions:</t>
  </si>
  <si>
    <t xml:space="preserve">Calculator: </t>
  </si>
  <si>
    <t>Mg per Dose Choice</t>
  </si>
  <si>
    <t>Recipe:</t>
  </si>
  <si>
    <t xml:space="preserve">The recipe based on your mg per dose will be listed at the bottom for the simple syrup version. </t>
  </si>
  <si>
    <t>1 x</t>
  </si>
  <si>
    <t>Zegerid 20 mg capsule</t>
  </si>
  <si>
    <t>Omeprazole 20 mg capsule</t>
  </si>
  <si>
    <t>1/2 tsp</t>
  </si>
  <si>
    <t>Now Calcium Carbonate Powder</t>
  </si>
  <si>
    <t>Simple Syrup Recipe:</t>
  </si>
  <si>
    <t>1 Cup Water</t>
  </si>
  <si>
    <t>1 Cup Sugar</t>
  </si>
  <si>
    <t>1)</t>
  </si>
  <si>
    <t>2)</t>
  </si>
  <si>
    <t>3)</t>
  </si>
  <si>
    <t xml:space="preserve">Place in refrigerator and mix periodically over 3 hours. </t>
  </si>
  <si>
    <t xml:space="preserve">Do not make more than a week supply otherwise it gets bitter tasting. </t>
  </si>
  <si>
    <t xml:space="preserve">Keep refrigerated and shake well before giving. </t>
  </si>
  <si>
    <t>Shake well!</t>
  </si>
  <si>
    <t xml:space="preserve">Mix in a sauce pan and heat until sugar is disolved. Keep in a jar with a tight lid in the fridge for weekly compounding needs. </t>
  </si>
  <si>
    <t>mg/ml</t>
  </si>
  <si>
    <t>Simple Syrup (Recipe Below)</t>
  </si>
  <si>
    <t>The calculator will show you the dose to give 3x/day in this box &gt;&gt;</t>
  </si>
  <si>
    <t xml:space="preserve">*Note: this is a decision on the volume you want to give at each dose. For a lower volume per dose, consider 4. This is good for dispensing directly via a syringe. If you plan to mix into milk, or don't mind dispensing more liquid through the syringe, consider 2. </t>
  </si>
  <si>
    <t xml:space="preserve">Populate the light blue cells below &gt;&gt;&gt; </t>
  </si>
  <si>
    <t>2x/day</t>
  </si>
  <si>
    <t>3x/day</t>
  </si>
  <si>
    <t>Frequency:</t>
  </si>
  <si>
    <t xml:space="preserve">Dose (ml): </t>
  </si>
  <si>
    <t>dose</t>
  </si>
  <si>
    <t>kg</t>
  </si>
  <si>
    <t xml:space="preserve">*This only makes either 10 or 20 ml of the compound (based on your mg per dose choice). You will need to multiply each item by 3-5 depending on how much/how many days worth you want to make. </t>
  </si>
  <si>
    <t xml:space="preserve">Ex: If the daily amount needed is 12ml (spread over the 3 doses: 4 ml + 4 ml + 4 ml), you would want to make at least 60 ml of medicine so it would last 5 days. You would therefore use 3 Zegrid, 3 Omeprazole, 1.5 tsp of Calcium Carbonate, and 30 or 60 ml of simple syrup.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</si>
</sst>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4"/>
      <name val="Arial"/>
      <family val="2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3" fillId="0" borderId="0" xfId="0" applyFont="1"/>
    <xf numFmtId="0" fontId="0" fillId="3" borderId="1" xfId="0" applyFill="1" applyBorder="1"/>
    <xf numFmtId="0" fontId="0" fillId="0" borderId="2" xfId="0" applyBorder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1"/>
    <xf numFmtId="0" fontId="0" fillId="0" borderId="0" xfId="0" applyAlignment="1">
      <alignment horizontal="left"/>
    </xf>
    <xf numFmtId="0" fontId="2" fillId="0" borderId="0" xfId="0" applyFont="1"/>
    <xf numFmtId="0" fontId="5" fillId="4" borderId="3" xfId="0" applyFont="1" applyFill="1" applyBorder="1"/>
    <xf numFmtId="0" fontId="5" fillId="4" borderId="0" xfId="0" applyFont="1" applyFill="1" applyBorder="1"/>
    <xf numFmtId="0" fontId="0" fillId="4" borderId="4" xfId="0" applyFill="1" applyBorder="1"/>
    <xf numFmtId="0" fontId="0" fillId="4" borderId="3" xfId="0" applyFill="1" applyBorder="1"/>
    <xf numFmtId="0" fontId="0" fillId="4" borderId="0" xfId="0" applyFill="1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7" fillId="3" borderId="1" xfId="0" applyFont="1" applyFill="1" applyBorder="1"/>
    <xf numFmtId="0" fontId="9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0" xfId="0" applyFont="1"/>
    <xf numFmtId="2" fontId="2" fillId="0" borderId="0" xfId="0" applyNumberFormat="1" applyFont="1"/>
    <xf numFmtId="0" fontId="8" fillId="0" borderId="0" xfId="0" applyFont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mazon.com/gp/product/B0033AGVAW/ref=as_li_tl?ie=UTF8&amp;camp=1789&amp;creative=9325&amp;creativeASIN=B0033AGVAW&amp;linkCode=as2&amp;tag=infarefl-20&amp;linkId=4BFG5W27NRLB35C5" TargetMode="External"/><Relationship Id="rId2" Type="http://schemas.openxmlformats.org/officeDocument/2006/relationships/hyperlink" Target="https://www.amazon.com/gp/product/B00CM2FLWG/ref=as_li_tl?ie=UTF8&amp;camp=1789&amp;creative=9325&amp;creativeASIN=B00CM2FLWG&amp;linkCode=as2&amp;tag=infarefl-20&amp;linkId=LWIOXF2SAB6XQLD6" TargetMode="External"/><Relationship Id="rId3" Type="http://schemas.openxmlformats.org/officeDocument/2006/relationships/hyperlink" Target="https://www.amazon.com/gp/product/B000RMH4GE/ref=as_li_tl?ie=UTF8&amp;camp=1789&amp;creative=9325&amp;creativeASIN=B000RMH4GE&amp;linkCode=as2&amp;tag=infarefl-20&amp;linkId=e709b5683e18b593f43c60055dca7c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topLeftCell="A7" workbookViewId="0">
      <selection activeCell="G37" sqref="G37"/>
    </sheetView>
  </sheetViews>
  <sheetFormatPr baseColWidth="10" defaultColWidth="8.83203125" defaultRowHeight="14" x14ac:dyDescent="0"/>
  <cols>
    <col min="4" max="4" width="10.1640625" customWidth="1"/>
    <col min="8" max="8" width="10.1640625" customWidth="1"/>
    <col min="11" max="11" width="11" customWidth="1"/>
    <col min="14" max="14" width="1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8">
      <c r="A4" s="2" t="s">
        <v>7</v>
      </c>
    </row>
    <row r="6" spans="1:14">
      <c r="A6" s="6" t="s">
        <v>9</v>
      </c>
    </row>
    <row r="7" spans="1:14" ht="15" thickBot="1">
      <c r="B7" t="s">
        <v>34</v>
      </c>
      <c r="F7" s="3"/>
    </row>
    <row r="8" spans="1:14" ht="15" thickBot="1">
      <c r="B8" t="s">
        <v>32</v>
      </c>
      <c r="H8" s="4"/>
    </row>
    <row r="9" spans="1:14">
      <c r="B9" t="s">
        <v>13</v>
      </c>
      <c r="G9" s="5"/>
    </row>
    <row r="11" spans="1:14">
      <c r="C11" s="18"/>
      <c r="D11" s="18"/>
      <c r="E11" s="18"/>
      <c r="F11" s="18"/>
      <c r="G11" s="18"/>
      <c r="H11" s="18"/>
      <c r="I11" s="18"/>
      <c r="J11" s="18"/>
      <c r="K11" s="10"/>
      <c r="L11" s="10"/>
      <c r="M11" s="10"/>
      <c r="N11" s="10"/>
    </row>
    <row r="12" spans="1:14">
      <c r="A12" s="6" t="s">
        <v>10</v>
      </c>
      <c r="C12" s="18"/>
      <c r="D12" s="18"/>
      <c r="E12" s="18"/>
      <c r="F12" s="18"/>
      <c r="G12" s="18"/>
      <c r="H12" s="18"/>
      <c r="I12" s="18"/>
      <c r="J12" s="18"/>
      <c r="K12" s="10"/>
      <c r="L12" s="10"/>
      <c r="M12" s="10"/>
      <c r="N12" s="18"/>
    </row>
    <row r="13" spans="1:14">
      <c r="C13" s="18"/>
      <c r="D13" s="18"/>
      <c r="E13" s="18"/>
      <c r="F13" s="10"/>
      <c r="G13" s="10"/>
      <c r="H13" s="10"/>
      <c r="I13" s="18"/>
      <c r="J13" s="18"/>
      <c r="K13" s="10"/>
      <c r="L13" s="10"/>
      <c r="M13" s="10"/>
    </row>
    <row r="14" spans="1:14">
      <c r="A14" s="7" t="s">
        <v>22</v>
      </c>
      <c r="B14" t="s">
        <v>0</v>
      </c>
      <c r="C14" s="18"/>
      <c r="D14" s="19"/>
      <c r="E14" s="18"/>
      <c r="F14" s="24">
        <f>D14*0.453592</f>
        <v>0</v>
      </c>
      <c r="G14" s="10" t="s">
        <v>40</v>
      </c>
      <c r="H14" s="10"/>
      <c r="I14" s="18"/>
      <c r="J14" s="18"/>
      <c r="K14" s="10"/>
      <c r="L14" s="10" t="s">
        <v>8</v>
      </c>
      <c r="M14" s="10"/>
    </row>
    <row r="15" spans="1:14">
      <c r="A15" s="7"/>
      <c r="C15" s="18"/>
      <c r="D15" s="18"/>
      <c r="E15" s="18"/>
      <c r="F15" s="10"/>
      <c r="G15" s="10"/>
      <c r="H15" s="10"/>
      <c r="I15" s="18"/>
      <c r="J15" s="18"/>
      <c r="K15" s="10" t="s">
        <v>2</v>
      </c>
      <c r="L15" s="10">
        <v>1.5</v>
      </c>
      <c r="M15" s="10" t="s">
        <v>36</v>
      </c>
    </row>
    <row r="16" spans="1:14">
      <c r="A16" s="7" t="s">
        <v>23</v>
      </c>
      <c r="B16" t="s">
        <v>1</v>
      </c>
      <c r="C16" s="18"/>
      <c r="D16" s="19" t="s">
        <v>3</v>
      </c>
      <c r="E16" s="18"/>
      <c r="F16" s="10">
        <f>VLOOKUP(D16,K15:L19,2,FALSE)</f>
        <v>1.25</v>
      </c>
      <c r="G16" s="10" t="s">
        <v>39</v>
      </c>
      <c r="H16" s="10"/>
      <c r="I16" s="18"/>
      <c r="J16" s="18"/>
      <c r="K16" s="10" t="s">
        <v>3</v>
      </c>
      <c r="L16" s="10">
        <v>1.25</v>
      </c>
      <c r="M16" s="10" t="s">
        <v>36</v>
      </c>
    </row>
    <row r="17" spans="1:14">
      <c r="A17" s="7"/>
      <c r="C17" s="18"/>
      <c r="D17" s="18"/>
      <c r="E17" s="18"/>
      <c r="F17" s="18"/>
      <c r="G17" s="18"/>
      <c r="H17" s="18"/>
      <c r="I17" s="18"/>
      <c r="J17" s="18"/>
      <c r="K17" s="10" t="s">
        <v>4</v>
      </c>
      <c r="L17" s="10">
        <v>1</v>
      </c>
      <c r="M17" s="10" t="s">
        <v>36</v>
      </c>
    </row>
    <row r="18" spans="1:14">
      <c r="A18" s="7" t="s">
        <v>24</v>
      </c>
      <c r="B18" t="s">
        <v>11</v>
      </c>
      <c r="C18" s="18"/>
      <c r="D18" s="19">
        <v>2</v>
      </c>
      <c r="E18" s="18" t="s">
        <v>30</v>
      </c>
      <c r="F18" s="10"/>
      <c r="G18" s="10"/>
      <c r="H18" s="10"/>
      <c r="I18" s="18"/>
      <c r="J18" s="18"/>
      <c r="K18" s="10" t="s">
        <v>6</v>
      </c>
      <c r="L18" s="10">
        <v>1</v>
      </c>
      <c r="M18" s="10" t="s">
        <v>35</v>
      </c>
    </row>
    <row r="19" spans="1:14" ht="39.75" customHeight="1">
      <c r="C19" s="25" t="s">
        <v>33</v>
      </c>
      <c r="D19" s="25"/>
      <c r="E19" s="25"/>
      <c r="F19" s="25"/>
      <c r="G19" s="25"/>
      <c r="H19" s="25"/>
      <c r="I19" s="25"/>
      <c r="J19" s="18"/>
      <c r="K19" s="10" t="s">
        <v>5</v>
      </c>
      <c r="L19" s="10">
        <v>0.75</v>
      </c>
      <c r="M19" s="10" t="s">
        <v>35</v>
      </c>
    </row>
    <row r="20" spans="1:14">
      <c r="C20" s="18"/>
      <c r="D20" s="18"/>
      <c r="E20" s="18"/>
      <c r="F20" s="18"/>
      <c r="G20" s="18"/>
      <c r="H20" s="18"/>
      <c r="I20" s="18"/>
      <c r="J20" s="18"/>
      <c r="K20" s="10"/>
      <c r="L20" s="10"/>
      <c r="M20" s="10"/>
    </row>
    <row r="21" spans="1:14" ht="15" thickBot="1">
      <c r="C21" s="18"/>
      <c r="D21" s="18"/>
      <c r="E21" s="18"/>
      <c r="F21" s="18"/>
      <c r="G21" s="18"/>
      <c r="H21" s="18"/>
      <c r="I21" s="18"/>
      <c r="J21" s="18"/>
      <c r="K21" s="10"/>
      <c r="L21" s="10">
        <v>2</v>
      </c>
      <c r="M21" s="10"/>
    </row>
    <row r="22" spans="1:14" ht="15" thickBot="1">
      <c r="B22" s="9"/>
      <c r="C22" s="20" t="s">
        <v>38</v>
      </c>
      <c r="D22" s="22">
        <f>(F16*F14)/D18</f>
        <v>0</v>
      </c>
      <c r="E22" s="23"/>
      <c r="F22" s="18"/>
      <c r="G22" s="18"/>
      <c r="H22" s="18"/>
      <c r="I22" s="18"/>
      <c r="J22" s="18"/>
      <c r="K22" s="10"/>
      <c r="L22" s="10">
        <v>4</v>
      </c>
      <c r="M22" s="10"/>
    </row>
    <row r="23" spans="1:14" ht="15" thickBot="1">
      <c r="B23" s="9"/>
      <c r="C23" s="20" t="s">
        <v>37</v>
      </c>
      <c r="D23" s="21" t="str">
        <f>VLOOKUP(D16,K14:M19,3,FALSE)</f>
        <v>3x/day</v>
      </c>
      <c r="H23" s="18"/>
      <c r="I23" s="18"/>
      <c r="J23" s="18"/>
      <c r="K23" s="10"/>
      <c r="L23" s="10"/>
      <c r="M23" s="10"/>
      <c r="N23" s="18"/>
    </row>
    <row r="24" spans="1:14">
      <c r="C24" s="18"/>
      <c r="H24" s="18"/>
      <c r="I24" s="18"/>
      <c r="J24" s="18"/>
      <c r="K24" s="18"/>
      <c r="L24" s="18"/>
      <c r="M24" s="18"/>
      <c r="N24" s="18"/>
    </row>
    <row r="25" spans="1:14">
      <c r="C25" s="18"/>
      <c r="H25" s="18"/>
      <c r="I25" s="18"/>
      <c r="J25" s="18"/>
      <c r="K25" s="18"/>
      <c r="L25" s="18"/>
      <c r="M25" s="18"/>
      <c r="N25" s="18"/>
    </row>
    <row r="26" spans="1:14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>
      <c r="A28" s="6" t="s">
        <v>12</v>
      </c>
      <c r="J28" s="18"/>
      <c r="K28" s="18"/>
      <c r="L28" s="18"/>
      <c r="M28" s="18"/>
      <c r="N28" s="18"/>
    </row>
    <row r="29" spans="1:14">
      <c r="B29" s="7" t="s">
        <v>14</v>
      </c>
      <c r="C29" s="8" t="s">
        <v>15</v>
      </c>
      <c r="J29" s="18"/>
      <c r="K29" s="18"/>
      <c r="L29" s="18"/>
      <c r="M29" s="18"/>
      <c r="N29" s="18"/>
    </row>
    <row r="30" spans="1:14">
      <c r="B30" s="7" t="s">
        <v>14</v>
      </c>
      <c r="C30" s="8" t="s">
        <v>16</v>
      </c>
    </row>
    <row r="31" spans="1:14">
      <c r="B31" s="7" t="s">
        <v>17</v>
      </c>
      <c r="C31" s="8" t="s">
        <v>18</v>
      </c>
    </row>
    <row r="32" spans="1:14">
      <c r="B32" s="7" t="str">
        <f>IF(D18=2,"20 ml",IF(D18=4,"10mls","Check 3) ^"))</f>
        <v>20 ml</v>
      </c>
      <c r="C32" t="s">
        <v>31</v>
      </c>
    </row>
    <row r="34" spans="2:14" ht="27" customHeight="1">
      <c r="B34" s="31" t="s">
        <v>41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17"/>
    </row>
    <row r="35" spans="2:14" ht="43.5" customHeight="1">
      <c r="C35" s="30" t="s">
        <v>42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16"/>
    </row>
    <row r="37" spans="2:14">
      <c r="B37" s="9" t="s">
        <v>28</v>
      </c>
    </row>
    <row r="38" spans="2:14">
      <c r="B38" s="9" t="s">
        <v>25</v>
      </c>
    </row>
    <row r="39" spans="2:14">
      <c r="B39" t="s">
        <v>26</v>
      </c>
    </row>
    <row r="40" spans="2:14">
      <c r="B40" t="s">
        <v>27</v>
      </c>
    </row>
    <row r="43" spans="2:14">
      <c r="B43" s="29" t="s">
        <v>19</v>
      </c>
      <c r="C43" s="29"/>
      <c r="D43" s="29"/>
      <c r="E43" s="29"/>
      <c r="F43" s="29"/>
    </row>
    <row r="44" spans="2:14" ht="7.5" customHeight="1">
      <c r="B44" s="11"/>
      <c r="C44" s="12"/>
      <c r="D44" s="15"/>
      <c r="E44" s="15"/>
      <c r="F44" s="13"/>
    </row>
    <row r="45" spans="2:14">
      <c r="B45" s="14" t="s">
        <v>20</v>
      </c>
      <c r="C45" s="15"/>
      <c r="D45" s="15"/>
      <c r="E45" s="15"/>
      <c r="F45" s="13"/>
    </row>
    <row r="46" spans="2:14">
      <c r="B46" s="14" t="s">
        <v>21</v>
      </c>
      <c r="C46" s="15"/>
      <c r="D46" s="15"/>
      <c r="E46" s="15"/>
      <c r="F46" s="13"/>
    </row>
    <row r="47" spans="2:14" ht="7.5" customHeight="1">
      <c r="B47" s="14"/>
      <c r="C47" s="15"/>
      <c r="D47" s="15"/>
      <c r="E47" s="15"/>
      <c r="F47" s="13"/>
    </row>
    <row r="48" spans="2:14" ht="43.5" customHeight="1">
      <c r="B48" s="26" t="s">
        <v>29</v>
      </c>
      <c r="C48" s="27"/>
      <c r="D48" s="27"/>
      <c r="E48" s="27"/>
      <c r="F48" s="28"/>
    </row>
    <row r="49" ht="43.5" customHeight="1"/>
  </sheetData>
  <mergeCells count="5">
    <mergeCell ref="C19:I19"/>
    <mergeCell ref="B48:F48"/>
    <mergeCell ref="B43:F43"/>
    <mergeCell ref="C35:M35"/>
    <mergeCell ref="B34:M34"/>
  </mergeCells>
  <dataValidations count="2">
    <dataValidation type="list" allowBlank="1" showInputMessage="1" showErrorMessage="1" sqref="D16">
      <formula1>$K$15:$K$19</formula1>
    </dataValidation>
    <dataValidation type="list" allowBlank="1" showInputMessage="1" showErrorMessage="1" sqref="D18">
      <formula1>$L$21:$L$22</formula1>
    </dataValidation>
  </dataValidations>
  <hyperlinks>
    <hyperlink ref="C29" r:id="rId1"/>
    <hyperlink ref="C30" r:id="rId2"/>
    <hyperlink ref="C31" r:id="rId3"/>
  </hyperlinks>
  <pageMargins left="0.7" right="0.7" top="0.75" bottom="0.75" header="0.3" footer="0.3"/>
  <pageSetup scale="70" orientation="portrait" horizontalDpi="1200" verticalDpi="1200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Sarah</dc:creator>
  <cp:lastModifiedBy>Sarah Franks </cp:lastModifiedBy>
  <cp:lastPrinted>2020-03-18T19:57:50Z</cp:lastPrinted>
  <dcterms:created xsi:type="dcterms:W3CDTF">2020-03-18T19:07:34Z</dcterms:created>
  <dcterms:modified xsi:type="dcterms:W3CDTF">2020-03-31T01:17:43Z</dcterms:modified>
</cp:coreProperties>
</file>